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瀬長亀次郎「沖縄からの報告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<sst xmlns="http://schemas.openxmlformats.org/spreadsheetml/2006/main" count="72" uniqueCount="21">
  <si>
    <r>
      <t>第</t>
    </r>
    <r>
      <rPr>
        <b/>
        <sz val="9"/>
        <rFont val="Times New Roman"/>
        <family val="1"/>
      </rPr>
      <t>7</t>
    </r>
    <r>
      <rPr>
        <b/>
        <sz val="9"/>
        <rFont val="ＭＳ Ｐゴシック"/>
        <family val="3"/>
      </rPr>
      <t>表</t>
    </r>
  </si>
  <si>
    <r>
      <t>戦前</t>
    </r>
    <r>
      <rPr>
        <sz val="9"/>
        <rFont val="Times New Roman"/>
        <family val="1"/>
      </rPr>
      <t xml:space="preserve">
</t>
    </r>
    <r>
      <rPr>
        <sz val="9"/>
        <rFont val="ＭＳ Ｐゴシック"/>
        <family val="3"/>
      </rPr>
      <t>耕地面積</t>
    </r>
    <r>
      <rPr>
        <sz val="9"/>
        <rFont val="Times New Roman"/>
        <family val="1"/>
      </rPr>
      <t xml:space="preserve">
(</t>
    </r>
    <r>
      <rPr>
        <sz val="9"/>
        <rFont val="ＭＳ Ｐゴシック"/>
        <family val="3"/>
      </rPr>
      <t>坪</t>
    </r>
    <r>
      <rPr>
        <sz val="9"/>
        <rFont val="Times New Roman"/>
        <family val="1"/>
      </rPr>
      <t>)</t>
    </r>
  </si>
  <si>
    <r>
      <t>戦後</t>
    </r>
    <r>
      <rPr>
        <sz val="9"/>
        <rFont val="Times New Roman"/>
        <family val="1"/>
      </rPr>
      <t xml:space="preserve">
</t>
    </r>
    <r>
      <rPr>
        <sz val="9"/>
        <rFont val="ＭＳ Ｐゴシック"/>
        <family val="3"/>
      </rPr>
      <t>耕地面積</t>
    </r>
    <r>
      <rPr>
        <sz val="9"/>
        <rFont val="Times New Roman"/>
        <family val="1"/>
      </rPr>
      <t xml:space="preserve">
A</t>
    </r>
  </si>
  <si>
    <r>
      <t>較差</t>
    </r>
    <r>
      <rPr>
        <sz val="9"/>
        <rFont val="Times New Roman"/>
        <family val="1"/>
      </rPr>
      <t xml:space="preserve">
B</t>
    </r>
  </si>
  <si>
    <r>
      <t>軍用地</t>
    </r>
    <r>
      <rPr>
        <sz val="9"/>
        <rFont val="ＭＳ ゴシック"/>
        <family val="3"/>
      </rPr>
      <t>による</t>
    </r>
    <r>
      <rPr>
        <sz val="9"/>
        <rFont val="Times New Roman"/>
        <family val="1"/>
      </rPr>
      <t xml:space="preserve">
</t>
    </r>
    <r>
      <rPr>
        <sz val="9"/>
        <rFont val="ＭＳ Ｐゴシック"/>
        <family val="3"/>
      </rPr>
      <t>減少耕地面積</t>
    </r>
    <r>
      <rPr>
        <sz val="9"/>
        <rFont val="Times New Roman"/>
        <family val="1"/>
      </rPr>
      <t xml:space="preserve">
C</t>
    </r>
  </si>
  <si>
    <r>
      <t>C/B
(</t>
    </r>
    <r>
      <rPr>
        <sz val="9"/>
        <rFont val="ＭＳ Ｐゴシック"/>
        <family val="3"/>
      </rPr>
      <t>％</t>
    </r>
    <r>
      <rPr>
        <sz val="9"/>
        <rFont val="Times New Roman"/>
        <family val="1"/>
      </rPr>
      <t>)</t>
    </r>
  </si>
  <si>
    <r>
      <t>第</t>
    </r>
    <r>
      <rPr>
        <b/>
        <sz val="9"/>
        <rFont val="Times New Roman"/>
        <family val="1"/>
      </rPr>
      <t>7'</t>
    </r>
    <r>
      <rPr>
        <b/>
        <sz val="9"/>
        <rFont val="ＭＳ Ｐゴシック"/>
        <family val="3"/>
      </rPr>
      <t>表</t>
    </r>
  </si>
  <si>
    <r>
      <t>戦前</t>
    </r>
    <r>
      <rPr>
        <sz val="9"/>
        <rFont val="Times New Roman"/>
        <family val="1"/>
      </rPr>
      <t xml:space="preserve">
</t>
    </r>
    <r>
      <rPr>
        <sz val="9"/>
        <rFont val="ＭＳ Ｐゴシック"/>
        <family val="3"/>
      </rPr>
      <t>耕地面積</t>
    </r>
    <r>
      <rPr>
        <sz val="9"/>
        <rFont val="Times New Roman"/>
        <family val="1"/>
      </rPr>
      <t xml:space="preserve">
(</t>
    </r>
    <r>
      <rPr>
        <sz val="9"/>
        <rFont val="ＭＳ Ｐゴシック"/>
        <family val="3"/>
      </rPr>
      <t>反=300坪</t>
    </r>
    <r>
      <rPr>
        <sz val="9"/>
        <rFont val="Times New Roman"/>
        <family val="1"/>
      </rPr>
      <t>)</t>
    </r>
  </si>
  <si>
    <t>沖縄</t>
  </si>
  <si>
    <t>北部</t>
  </si>
  <si>
    <t>中部</t>
  </si>
  <si>
    <t>南部</t>
  </si>
  <si>
    <t>戦前</t>
  </si>
  <si>
    <t>戦後</t>
  </si>
  <si>
    <r>
      <t>第</t>
    </r>
    <r>
      <rPr>
        <b/>
        <sz val="9"/>
        <rFont val="Times New Roman"/>
        <family val="1"/>
      </rPr>
      <t>8</t>
    </r>
    <r>
      <rPr>
        <b/>
        <sz val="9"/>
        <rFont val="ＭＳ Ｐゴシック"/>
        <family val="3"/>
      </rPr>
      <t>表</t>
    </r>
  </si>
  <si>
    <t>耕地
(坪)</t>
  </si>
  <si>
    <t>農家</t>
  </si>
  <si>
    <r>
      <t>一戸当</t>
    </r>
    <r>
      <rPr>
        <sz val="9"/>
        <rFont val="ＭＳ ゴシック"/>
        <family val="3"/>
      </rPr>
      <t xml:space="preserve">り
</t>
    </r>
    <r>
      <rPr>
        <sz val="9"/>
        <rFont val="ＭＳ Ｐゴシック"/>
        <family val="3"/>
      </rPr>
      <t>耕地</t>
    </r>
  </si>
  <si>
    <t>耕地</t>
  </si>
  <si>
    <r>
      <t>第</t>
    </r>
    <r>
      <rPr>
        <b/>
        <sz val="9"/>
        <rFont val="Times New Roman"/>
        <family val="1"/>
      </rPr>
      <t>8'</t>
    </r>
    <r>
      <rPr>
        <b/>
        <sz val="9"/>
        <rFont val="ＭＳ Ｐゴシック"/>
        <family val="3"/>
      </rPr>
      <t>表</t>
    </r>
  </si>
  <si>
    <t>耕地
(反=300坪)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</si>
</sst>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0.00_);[Red]\(0.00\)"/>
    <numFmt numFmtId="180" formatCode="0_);[Red]\(0\)"/>
    <numFmt numFmtId="181" formatCode="0.0_);[Red]\(0.0\)"/>
  </numFmts>
  <fonts count="46">
    <font>
      <sz val="12"/>
      <name val="ＭＳ Ｐゴシック"/>
      <family val="3"/>
    </font>
    <font>
      <sz val="9"/>
      <name val="Times New Roman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5"/>
      <color indexed="54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2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5" borderId="2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7" fillId="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9" borderId="1" applyNumberFormat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2" fillId="11" borderId="7" applyNumberFormat="0" applyAlignment="0" applyProtection="0"/>
    <xf numFmtId="0" fontId="27" fillId="12" borderId="0" applyNumberFormat="0" applyBorder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80" fontId="1" fillId="33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1" fontId="1" fillId="33" borderId="9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N17" sqref="N17"/>
    </sheetView>
  </sheetViews>
  <sheetFormatPr defaultColWidth="9.00390625" defaultRowHeight="14.25"/>
  <cols>
    <col min="1" max="16384" width="10.625" style="1" customWidth="1"/>
  </cols>
  <sheetData>
    <row r="1" spans="1:14" ht="3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I1" s="2" t="s">
        <v>6</v>
      </c>
      <c r="J1" s="3" t="s">
        <v>7</v>
      </c>
      <c r="K1" s="3" t="s">
        <v>2</v>
      </c>
      <c r="L1" s="3" t="s">
        <v>3</v>
      </c>
      <c r="M1" s="3" t="s">
        <v>4</v>
      </c>
      <c r="N1" s="4" t="s">
        <v>5</v>
      </c>
    </row>
    <row r="2" spans="1:14" ht="12">
      <c r="A2" s="5" t="s">
        <v>8</v>
      </c>
      <c r="B2" s="6">
        <f>SUM(B3:B5)</f>
        <v>126454500</v>
      </c>
      <c r="C2" s="6">
        <f>SUM(C3:C5)</f>
        <v>82686600</v>
      </c>
      <c r="D2" s="6">
        <f>C2-B2</f>
        <v>-43767900</v>
      </c>
      <c r="E2" s="6">
        <v>22070100</v>
      </c>
      <c r="F2" s="7">
        <f>E2*100*(-1)/D2</f>
        <v>50.425311701041174</v>
      </c>
      <c r="I2" s="5" t="s">
        <v>8</v>
      </c>
      <c r="J2" s="6">
        <f>SUM(J3:J5)</f>
        <v>421515</v>
      </c>
      <c r="K2" s="6">
        <f>SUM(K3:K5)</f>
        <v>275622</v>
      </c>
      <c r="L2" s="6">
        <f>K2-J2</f>
        <v>-145893</v>
      </c>
      <c r="M2" s="6">
        <f>SUM(M3:M5)</f>
        <v>73567</v>
      </c>
      <c r="N2" s="7">
        <f>M2*100*(-1)/L2</f>
        <v>50.425311701041174</v>
      </c>
    </row>
    <row r="3" spans="1:14" ht="12">
      <c r="A3" s="5" t="s">
        <v>9</v>
      </c>
      <c r="B3" s="6">
        <v>35228100</v>
      </c>
      <c r="C3" s="6">
        <v>25864200</v>
      </c>
      <c r="D3" s="6">
        <f>C3-B3</f>
        <v>-9363900</v>
      </c>
      <c r="E3" s="6">
        <v>3298200</v>
      </c>
      <c r="F3" s="7">
        <f>E3*100*(-1)/D3</f>
        <v>35.22250344407779</v>
      </c>
      <c r="I3" s="5" t="s">
        <v>9</v>
      </c>
      <c r="J3" s="6">
        <f>B3/300</f>
        <v>117427</v>
      </c>
      <c r="K3" s="6">
        <f>C3/300</f>
        <v>86214</v>
      </c>
      <c r="L3" s="6">
        <f>K3-J3</f>
        <v>-31213</v>
      </c>
      <c r="M3" s="6">
        <f>E3/300</f>
        <v>10994</v>
      </c>
      <c r="N3" s="7">
        <f>M3*100*(-1)/L3</f>
        <v>35.22250344407779</v>
      </c>
    </row>
    <row r="4" spans="1:14" ht="12">
      <c r="A4" s="5" t="s">
        <v>10</v>
      </c>
      <c r="B4" s="6">
        <v>44771100</v>
      </c>
      <c r="C4" s="6">
        <v>21262200</v>
      </c>
      <c r="D4" s="6">
        <f>C4-B4</f>
        <v>-23508900</v>
      </c>
      <c r="E4" s="6">
        <v>16264800</v>
      </c>
      <c r="F4" s="7">
        <f>E4*100*(-1)/D4</f>
        <v>69.18571264499828</v>
      </c>
      <c r="I4" s="5" t="s">
        <v>10</v>
      </c>
      <c r="J4" s="6">
        <f>B4/300</f>
        <v>149237</v>
      </c>
      <c r="K4" s="6">
        <f>C4/300</f>
        <v>70874</v>
      </c>
      <c r="L4" s="6">
        <f>K4-J4</f>
        <v>-78363</v>
      </c>
      <c r="M4" s="6">
        <f>E4/300</f>
        <v>54216</v>
      </c>
      <c r="N4" s="7">
        <f>M4*100*(-1)/L4</f>
        <v>69.18571264499828</v>
      </c>
    </row>
    <row r="5" spans="1:14" ht="12">
      <c r="A5" s="5" t="s">
        <v>11</v>
      </c>
      <c r="B5" s="6">
        <v>46455300</v>
      </c>
      <c r="C5" s="6">
        <v>35560200</v>
      </c>
      <c r="D5" s="6">
        <f>C5-B5</f>
        <v>-10895100</v>
      </c>
      <c r="E5" s="6">
        <v>2507100</v>
      </c>
      <c r="F5" s="7">
        <f>E5*100*(-1)/D5</f>
        <v>23.011261943442467</v>
      </c>
      <c r="I5" s="5" t="s">
        <v>11</v>
      </c>
      <c r="J5" s="6">
        <f>B5/300</f>
        <v>154851</v>
      </c>
      <c r="K5" s="6">
        <f>C5/300</f>
        <v>118534</v>
      </c>
      <c r="L5" s="6">
        <f>K5-J5</f>
        <v>-36317</v>
      </c>
      <c r="M5" s="6">
        <f>E5/300</f>
        <v>8357</v>
      </c>
      <c r="N5" s="7">
        <f>M5*100*(-1)/L5</f>
        <v>23.011261943442467</v>
      </c>
    </row>
    <row r="6" ht="12">
      <c r="A6" s="8"/>
    </row>
    <row r="7" ht="12">
      <c r="A7" s="8"/>
    </row>
    <row r="8" spans="1:15" ht="12">
      <c r="A8" s="9"/>
      <c r="B8" s="10"/>
      <c r="C8" s="11" t="s">
        <v>12</v>
      </c>
      <c r="D8" s="12"/>
      <c r="E8" s="13"/>
      <c r="F8" s="11" t="s">
        <v>13</v>
      </c>
      <c r="G8" s="14"/>
      <c r="I8" s="9"/>
      <c r="J8" s="10"/>
      <c r="K8" s="11" t="s">
        <v>12</v>
      </c>
      <c r="L8" s="12"/>
      <c r="M8" s="13"/>
      <c r="N8" s="11" t="s">
        <v>13</v>
      </c>
      <c r="O8" s="14"/>
    </row>
    <row r="9" spans="1:15" ht="22.5">
      <c r="A9" s="15" t="s">
        <v>14</v>
      </c>
      <c r="B9" s="16" t="s">
        <v>15</v>
      </c>
      <c r="C9" s="17" t="s">
        <v>16</v>
      </c>
      <c r="D9" s="16" t="s">
        <v>17</v>
      </c>
      <c r="E9" s="17" t="s">
        <v>18</v>
      </c>
      <c r="F9" s="17" t="s">
        <v>16</v>
      </c>
      <c r="G9" s="16" t="s">
        <v>17</v>
      </c>
      <c r="I9" s="15" t="s">
        <v>19</v>
      </c>
      <c r="J9" s="16" t="s">
        <v>20</v>
      </c>
      <c r="K9" s="17" t="s">
        <v>16</v>
      </c>
      <c r="L9" s="16" t="s">
        <v>17</v>
      </c>
      <c r="M9" s="17" t="s">
        <v>18</v>
      </c>
      <c r="N9" s="17" t="s">
        <v>16</v>
      </c>
      <c r="O9" s="16" t="s">
        <v>17</v>
      </c>
    </row>
    <row r="10" spans="1:15" ht="12">
      <c r="A10" s="5" t="s">
        <v>8</v>
      </c>
      <c r="B10" s="6">
        <f>SUM(B11:B13)</f>
        <v>126454500</v>
      </c>
      <c r="C10" s="6">
        <v>73061</v>
      </c>
      <c r="D10" s="18">
        <f aca="true" t="shared" si="0" ref="D10:D13">B10/C10</f>
        <v>1730.8071337649362</v>
      </c>
      <c r="E10" s="6">
        <f>SUM(E11:E13)</f>
        <v>82686600</v>
      </c>
      <c r="F10" s="6">
        <v>71158</v>
      </c>
      <c r="G10" s="19">
        <f aca="true" t="shared" si="1" ref="G10:G13">E10/F10</f>
        <v>1162.0141094465837</v>
      </c>
      <c r="I10" s="5" t="s">
        <v>8</v>
      </c>
      <c r="J10" s="6">
        <f>SUM(J11:J13)</f>
        <v>421515</v>
      </c>
      <c r="K10" s="6">
        <v>73061</v>
      </c>
      <c r="L10" s="20">
        <f aca="true" t="shared" si="2" ref="L10:L13">J10/K10</f>
        <v>5.769357112549788</v>
      </c>
      <c r="M10" s="6">
        <f>SUM(M11:M13)</f>
        <v>275622</v>
      </c>
      <c r="N10" s="6">
        <v>71158</v>
      </c>
      <c r="O10" s="21">
        <f aca="true" t="shared" si="3" ref="O10:O13">M10/N10</f>
        <v>3.8733803648219456</v>
      </c>
    </row>
    <row r="11" spans="1:15" ht="12">
      <c r="A11" s="5" t="s">
        <v>9</v>
      </c>
      <c r="B11" s="6">
        <v>35228100</v>
      </c>
      <c r="C11" s="6">
        <v>20174</v>
      </c>
      <c r="D11" s="18">
        <f t="shared" si="0"/>
        <v>1746.2129473579855</v>
      </c>
      <c r="E11" s="6">
        <v>25864200</v>
      </c>
      <c r="F11" s="6">
        <v>21455</v>
      </c>
      <c r="G11" s="19">
        <f t="shared" si="1"/>
        <v>1205.5092053134467</v>
      </c>
      <c r="I11" s="5" t="s">
        <v>9</v>
      </c>
      <c r="J11" s="6">
        <f>J3</f>
        <v>117427</v>
      </c>
      <c r="K11" s="6">
        <v>20174</v>
      </c>
      <c r="L11" s="20">
        <f t="shared" si="2"/>
        <v>5.8207098245266184</v>
      </c>
      <c r="M11" s="6">
        <f>K3</f>
        <v>86214</v>
      </c>
      <c r="N11" s="6">
        <v>21455</v>
      </c>
      <c r="O11" s="21">
        <f t="shared" si="3"/>
        <v>4.018364017711489</v>
      </c>
    </row>
    <row r="12" spans="1:15" ht="12">
      <c r="A12" s="5" t="s">
        <v>10</v>
      </c>
      <c r="B12" s="6">
        <v>44771100</v>
      </c>
      <c r="C12" s="6">
        <v>27309</v>
      </c>
      <c r="D12" s="18">
        <f t="shared" si="0"/>
        <v>1639.4265626716467</v>
      </c>
      <c r="E12" s="6">
        <v>21262200</v>
      </c>
      <c r="F12" s="6">
        <v>27161</v>
      </c>
      <c r="G12" s="19">
        <f t="shared" si="1"/>
        <v>782.8209565185376</v>
      </c>
      <c r="I12" s="5" t="s">
        <v>10</v>
      </c>
      <c r="J12" s="6">
        <f>J4</f>
        <v>149237</v>
      </c>
      <c r="K12" s="6">
        <v>27309</v>
      </c>
      <c r="L12" s="20">
        <f t="shared" si="2"/>
        <v>5.464755208905489</v>
      </c>
      <c r="M12" s="6">
        <f>K4</f>
        <v>70874</v>
      </c>
      <c r="N12" s="6">
        <v>27161</v>
      </c>
      <c r="O12" s="21">
        <f t="shared" si="3"/>
        <v>2.609403188395125</v>
      </c>
    </row>
    <row r="13" spans="1:15" ht="12">
      <c r="A13" s="5" t="s">
        <v>11</v>
      </c>
      <c r="B13" s="6">
        <v>46455300</v>
      </c>
      <c r="C13" s="6">
        <v>25578</v>
      </c>
      <c r="D13" s="18">
        <f t="shared" si="0"/>
        <v>1816.2209711470796</v>
      </c>
      <c r="E13" s="6">
        <v>35560200</v>
      </c>
      <c r="F13" s="6">
        <v>22542</v>
      </c>
      <c r="G13" s="19">
        <f t="shared" si="1"/>
        <v>1577.508650519031</v>
      </c>
      <c r="I13" s="5" t="s">
        <v>11</v>
      </c>
      <c r="J13" s="6">
        <f>J5</f>
        <v>154851</v>
      </c>
      <c r="K13" s="6">
        <v>25578</v>
      </c>
      <c r="L13" s="20">
        <f t="shared" si="2"/>
        <v>6.054069903823598</v>
      </c>
      <c r="M13" s="6">
        <f>K5</f>
        <v>118534</v>
      </c>
      <c r="N13" s="6">
        <v>22542</v>
      </c>
      <c r="O13" s="21">
        <f t="shared" si="3"/>
        <v>5.25836216839677</v>
      </c>
    </row>
    <row r="16" spans="1:7" ht="12">
      <c r="A16" s="9"/>
      <c r="B16" s="10"/>
      <c r="C16" s="11" t="s">
        <v>12</v>
      </c>
      <c r="D16" s="12"/>
      <c r="E16" s="13"/>
      <c r="F16" s="11" t="s">
        <v>13</v>
      </c>
      <c r="G16" s="14"/>
    </row>
    <row r="17" spans="1:7" ht="22.5">
      <c r="A17" s="15" t="s">
        <v>14</v>
      </c>
      <c r="B17" s="16" t="s">
        <v>15</v>
      </c>
      <c r="C17" s="17" t="s">
        <v>16</v>
      </c>
      <c r="D17" s="16" t="s">
        <v>17</v>
      </c>
      <c r="E17" s="17" t="s">
        <v>18</v>
      </c>
      <c r="F17" s="17" t="s">
        <v>16</v>
      </c>
      <c r="G17" s="16" t="s">
        <v>17</v>
      </c>
    </row>
    <row r="18" spans="1:7" ht="12">
      <c r="A18" s="5" t="s">
        <v>8</v>
      </c>
      <c r="B18" s="6">
        <f>SUM(B19:B21)</f>
        <v>126365130</v>
      </c>
      <c r="C18" s="6">
        <v>73061</v>
      </c>
      <c r="D18" s="19">
        <f>B18/C18</f>
        <v>1729.5839093360344</v>
      </c>
      <c r="E18" s="6">
        <f>SUM(E19:E21)</f>
        <v>82686600</v>
      </c>
      <c r="F18" s="6">
        <v>71158</v>
      </c>
      <c r="G18" s="19">
        <f aca="true" t="shared" si="4" ref="G18:G21">E18/F18</f>
        <v>1162.0141094465837</v>
      </c>
    </row>
    <row r="19" spans="1:7" ht="12">
      <c r="A19" s="5" t="s">
        <v>9</v>
      </c>
      <c r="B19" s="6">
        <f aca="true" t="shared" si="5" ref="B19:B21">C19*D19</f>
        <v>34497540</v>
      </c>
      <c r="C19" s="6">
        <v>20174</v>
      </c>
      <c r="D19" s="19">
        <v>1710</v>
      </c>
      <c r="E19" s="6">
        <v>25864200</v>
      </c>
      <c r="F19" s="6">
        <v>21455</v>
      </c>
      <c r="G19" s="19">
        <f t="shared" si="4"/>
        <v>1205.5092053134467</v>
      </c>
    </row>
    <row r="20" spans="1:7" ht="12">
      <c r="A20" s="5" t="s">
        <v>10</v>
      </c>
      <c r="B20" s="6">
        <f t="shared" si="5"/>
        <v>45059850</v>
      </c>
      <c r="C20" s="6">
        <v>27309</v>
      </c>
      <c r="D20" s="19">
        <v>1650</v>
      </c>
      <c r="E20" s="6">
        <v>21262200</v>
      </c>
      <c r="F20" s="6">
        <v>27161</v>
      </c>
      <c r="G20" s="19">
        <f t="shared" si="4"/>
        <v>782.8209565185376</v>
      </c>
    </row>
    <row r="21" spans="1:7" ht="12">
      <c r="A21" s="5" t="s">
        <v>11</v>
      </c>
      <c r="B21" s="6">
        <f t="shared" si="5"/>
        <v>46807740</v>
      </c>
      <c r="C21" s="6">
        <v>25578</v>
      </c>
      <c r="D21" s="19">
        <v>1830</v>
      </c>
      <c r="E21" s="6">
        <v>35560200</v>
      </c>
      <c r="F21" s="6">
        <v>22542</v>
      </c>
      <c r="G21" s="19">
        <f t="shared" si="4"/>
        <v>1577.508650519031</v>
      </c>
    </row>
    <row r="24" spans="1:7" ht="12">
      <c r="A24" s="9"/>
      <c r="B24" s="10"/>
      <c r="C24" s="11" t="s">
        <v>12</v>
      </c>
      <c r="D24" s="12"/>
      <c r="E24" s="13"/>
      <c r="F24" s="11" t="s">
        <v>13</v>
      </c>
      <c r="G24" s="14"/>
    </row>
    <row r="25" spans="1:7" ht="22.5">
      <c r="A25" s="15" t="s">
        <v>14</v>
      </c>
      <c r="B25" s="16" t="s">
        <v>15</v>
      </c>
      <c r="C25" s="17" t="s">
        <v>16</v>
      </c>
      <c r="D25" s="16" t="s">
        <v>17</v>
      </c>
      <c r="E25" s="17" t="s">
        <v>18</v>
      </c>
      <c r="F25" s="17" t="s">
        <v>16</v>
      </c>
      <c r="G25" s="16" t="s">
        <v>17</v>
      </c>
    </row>
    <row r="26" spans="1:7" ht="12">
      <c r="A26" s="5" t="s">
        <v>8</v>
      </c>
      <c r="B26" s="6">
        <f>SUM(B27:B29)</f>
        <v>126454500</v>
      </c>
      <c r="C26" s="19">
        <f>SUM(C27:C29)</f>
        <v>73120.63790624101</v>
      </c>
      <c r="D26" s="19">
        <f>B26/C26</f>
        <v>1729.395470566687</v>
      </c>
      <c r="E26" s="6">
        <f>SUM(E27:E29)</f>
        <v>82686600</v>
      </c>
      <c r="F26" s="6">
        <v>71158</v>
      </c>
      <c r="G26" s="19">
        <f aca="true" t="shared" si="6" ref="G26:G29">E26/F26</f>
        <v>1162.0141094465837</v>
      </c>
    </row>
    <row r="27" spans="1:7" ht="12">
      <c r="A27" s="5" t="s">
        <v>9</v>
      </c>
      <c r="B27" s="6">
        <v>35228100</v>
      </c>
      <c r="C27" s="19">
        <f aca="true" t="shared" si="7" ref="C26:C29">B27/D27</f>
        <v>20601.22807017544</v>
      </c>
      <c r="D27" s="19">
        <v>1710</v>
      </c>
      <c r="E27" s="6">
        <v>25864200</v>
      </c>
      <c r="F27" s="6">
        <v>21455</v>
      </c>
      <c r="G27" s="19">
        <f t="shared" si="6"/>
        <v>1205.5092053134467</v>
      </c>
    </row>
    <row r="28" spans="1:7" ht="12">
      <c r="A28" s="5" t="s">
        <v>10</v>
      </c>
      <c r="B28" s="6">
        <v>44771100</v>
      </c>
      <c r="C28" s="19">
        <f t="shared" si="7"/>
        <v>27134</v>
      </c>
      <c r="D28" s="19">
        <v>1650</v>
      </c>
      <c r="E28" s="6">
        <v>21262200</v>
      </c>
      <c r="F28" s="6">
        <v>27161</v>
      </c>
      <c r="G28" s="19">
        <f t="shared" si="6"/>
        <v>782.8209565185376</v>
      </c>
    </row>
    <row r="29" spans="1:7" ht="12">
      <c r="A29" s="5" t="s">
        <v>11</v>
      </c>
      <c r="B29" s="6">
        <v>46455300</v>
      </c>
      <c r="C29" s="19">
        <f t="shared" si="7"/>
        <v>25385.409836065573</v>
      </c>
      <c r="D29" s="19">
        <v>1830</v>
      </c>
      <c r="E29" s="6">
        <v>35560200</v>
      </c>
      <c r="F29" s="6">
        <v>22542</v>
      </c>
      <c r="G29" s="19">
        <f t="shared" si="6"/>
        <v>1577.508650519031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miyagawasusumu</dc:creator>
  <cp:keywords/>
  <dc:description/>
  <cp:lastModifiedBy/>
  <dcterms:created xsi:type="dcterms:W3CDTF">2016-03-19T17:10:10Z</dcterms:created>
  <dcterms:modified xsi:type="dcterms:W3CDTF">2018-07-01T00:12:26Z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